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https://rkas.sharepoint.com/Kliendisuhted/ri ja halduslepingud/YLEP 2024/SOM/Terviseamet/Paju tn 2/"/>
    </mc:Choice>
  </mc:AlternateContent>
  <xr:revisionPtr revIDLastSave="46" documentId="8_{851662B6-66CB-4197-9CE8-81AF7375C8B3}" xr6:coauthVersionLast="47" xr6:coauthVersionMax="47" xr10:uidLastSave="{86C2CE6E-C231-452E-BE13-8EF4CEF1D75F}"/>
  <bookViews>
    <workbookView xWindow="-120" yWindow="-120" windowWidth="38640" windowHeight="21240" xr2:uid="{B221CA0F-910D-4DFF-80E1-B887D84357A4}"/>
  </bookViews>
  <sheets>
    <sheet name="Lisa 3" sheetId="2" r:id="rId1"/>
    <sheet name="Abitabel" sheetId="1"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1" i="2" l="1"/>
  <c r="F30" i="2"/>
  <c r="F29" i="2"/>
  <c r="F28" i="2"/>
  <c r="F27" i="2"/>
  <c r="F26" i="2"/>
  <c r="F20" i="2"/>
  <c r="F19" i="2"/>
  <c r="F18" i="2"/>
  <c r="F17" i="2"/>
  <c r="F16" i="2"/>
  <c r="F15" i="2"/>
  <c r="F14" i="2"/>
  <c r="F13" i="2"/>
  <c r="E32" i="1"/>
  <c r="H30" i="1"/>
  <c r="H29" i="1"/>
  <c r="F29" i="1"/>
  <c r="F30" i="1"/>
  <c r="F21" i="2" l="1"/>
  <c r="F24" i="2"/>
  <c r="F32" i="2" s="1"/>
  <c r="E32" i="2"/>
  <c r="E21" i="2"/>
  <c r="H31" i="1"/>
  <c r="H32" i="1"/>
  <c r="H33" i="1"/>
  <c r="H28" i="1"/>
  <c r="G29" i="1"/>
  <c r="G31" i="1"/>
  <c r="G32" i="1"/>
  <c r="G33" i="1"/>
  <c r="G28" i="1"/>
  <c r="H26" i="1"/>
  <c r="G26" i="1"/>
  <c r="H16" i="1"/>
  <c r="H17" i="1"/>
  <c r="H18" i="1"/>
  <c r="H19" i="1"/>
  <c r="H20" i="1"/>
  <c r="H21" i="1"/>
  <c r="H22" i="1"/>
  <c r="H15" i="1"/>
  <c r="G16" i="1"/>
  <c r="G17" i="1"/>
  <c r="G18" i="1"/>
  <c r="G19" i="1"/>
  <c r="G20" i="1"/>
  <c r="G21" i="1"/>
  <c r="G22" i="1"/>
  <c r="G15" i="1"/>
  <c r="G30" i="1"/>
  <c r="E28" i="1"/>
  <c r="E26" i="1"/>
  <c r="E16" i="1"/>
  <c r="E17" i="1"/>
  <c r="E18" i="1"/>
  <c r="E19" i="1"/>
  <c r="E22" i="1"/>
  <c r="E15" i="1"/>
  <c r="G23" i="1"/>
  <c r="F34" i="2" l="1"/>
  <c r="F35" i="2" s="1"/>
  <c r="F36" i="2" s="1"/>
  <c r="F38" i="2" s="1"/>
  <c r="E34" i="2"/>
  <c r="E35" i="2" s="1"/>
  <c r="E36" i="2" s="1"/>
  <c r="H23" i="1"/>
  <c r="H34" i="1"/>
  <c r="G34" i="1"/>
  <c r="G36" i="1" s="1"/>
  <c r="G37" i="1" s="1"/>
  <c r="G38" i="1" s="1"/>
  <c r="F37" i="2" l="1"/>
  <c r="H36" i="1"/>
  <c r="H37" i="1" s="1"/>
  <c r="H38" i="1" s="1"/>
  <c r="H40" i="1" s="1"/>
  <c r="H39" i="1"/>
  <c r="E34" i="1" l="1"/>
  <c r="F34" i="1" l="1"/>
  <c r="F20" i="1" l="1"/>
  <c r="F21" i="1"/>
  <c r="F23" i="1" s="1"/>
  <c r="F36" i="1" s="1"/>
  <c r="E23" i="1"/>
  <c r="E36" i="1" s="1"/>
  <c r="E37" i="1" s="1"/>
  <c r="E38" i="1" s="1"/>
  <c r="F37" i="1" l="1"/>
  <c r="F38" i="1" s="1"/>
  <c r="F40" i="1" s="1"/>
  <c r="F39" i="1"/>
</calcChain>
</file>

<file path=xl/sharedStrings.xml><?xml version="1.0" encoding="utf-8"?>
<sst xmlns="http://schemas.openxmlformats.org/spreadsheetml/2006/main" count="134" uniqueCount="57">
  <si>
    <t>Lisa 3</t>
  </si>
  <si>
    <t>üürilepingule nr KPJ-4/2023-38</t>
  </si>
  <si>
    <t>Üür ja kõrvalteenuste tasu 01.01.2025 - 31.12.2025</t>
  </si>
  <si>
    <t>Üürnik</t>
  </si>
  <si>
    <t>Terviseamet</t>
  </si>
  <si>
    <t>Üüripinna aadress</t>
  </si>
  <si>
    <t>Paju tn 2, Tartu linn</t>
  </si>
  <si>
    <t>Üüripind (hooned)</t>
  </si>
  <si>
    <r>
      <t>m</t>
    </r>
    <r>
      <rPr>
        <b/>
        <vertAlign val="superscript"/>
        <sz val="11"/>
        <color indexed="8"/>
        <rFont val="Times New Roman"/>
        <family val="1"/>
      </rPr>
      <t>2</t>
    </r>
  </si>
  <si>
    <t>Territoorium</t>
  </si>
  <si>
    <t>Pinna vähendamine</t>
  </si>
  <si>
    <t>01.01.2025 - 31.12.2025</t>
  </si>
  <si>
    <t xml:space="preserve">Üüriteenused ja üür  </t>
  </si>
  <si>
    <r>
      <t>EUR/m</t>
    </r>
    <r>
      <rPr>
        <b/>
        <vertAlign val="superscript"/>
        <sz val="11"/>
        <color indexed="8"/>
        <rFont val="Times New Roman"/>
        <family val="1"/>
      </rPr>
      <t>2</t>
    </r>
  </si>
  <si>
    <t>summa kuus</t>
  </si>
  <si>
    <t xml:space="preserve">Muutmise alus </t>
  </si>
  <si>
    <t>Märkused</t>
  </si>
  <si>
    <t>Netoüür</t>
  </si>
  <si>
    <r>
      <t>Indekseerimine* alates 01.01.2025</t>
    </r>
    <r>
      <rPr>
        <sz val="11"/>
        <color indexed="8"/>
        <rFont val="Times New Roman"/>
        <family val="1"/>
      </rPr>
      <t>.a, 31.dets THI, max 3% aastas</t>
    </r>
  </si>
  <si>
    <t>Kinnisvara haldamine (haldusteenus)</t>
  </si>
  <si>
    <t>Tehnohooldus</t>
  </si>
  <si>
    <t>Heakord (310, 320, 332-335, 339, 360)</t>
  </si>
  <si>
    <t>Remonttööd</t>
  </si>
  <si>
    <t>Omanikukohustused</t>
  </si>
  <si>
    <t>Tasu sisaldub netoüüris</t>
  </si>
  <si>
    <t>Tugiteenused (720)</t>
  </si>
  <si>
    <t>5 ainukasutuses parkimiskohta, tasu sisaldub netoüüris</t>
  </si>
  <si>
    <t>RKASi järelevalveteenus</t>
  </si>
  <si>
    <t>RKAS järelevalvetasu</t>
  </si>
  <si>
    <t>ÜÜR KOKKU</t>
  </si>
  <si>
    <t>Kõrvalteenused ja kõrvalteenuste tasud</t>
  </si>
  <si>
    <t>Heakord (331, 332, 334, 335, 339, 340, 350)</t>
  </si>
  <si>
    <t>Teenuse hinna muutus</t>
  </si>
  <si>
    <t>Kõrvalteenuste eest tasumine tegelike kulude alusel, esitatud kulude prognoos</t>
  </si>
  <si>
    <t>Tarbimisteenused</t>
  </si>
  <si>
    <t>Elektrienergia</t>
  </si>
  <si>
    <t>Teenuse hinna, tarbimise muutus</t>
  </si>
  <si>
    <t>Küte (soojusenergia)</t>
  </si>
  <si>
    <t>Jahutus</t>
  </si>
  <si>
    <t>Vesi ja kanalisatsioon</t>
  </si>
  <si>
    <t>Kommunikatsiooniteenused</t>
  </si>
  <si>
    <t>Tasutakse 1 x aastas, ühekordse maksena, tegeliku kulu alusel</t>
  </si>
  <si>
    <t>Tugiteenused (710)</t>
  </si>
  <si>
    <t>Kõrvalteenuse eest tasumine tegelike kulude alusel, esitatud kulude prognoos</t>
  </si>
  <si>
    <t>KÕRVALTEENUSTE TASUD KOKKU</t>
  </si>
  <si>
    <t>Üür ja kõrvalteenuste tasud kokku ilma käibemaksuta (kuus)</t>
  </si>
  <si>
    <t>Käibemaks</t>
  </si>
  <si>
    <t>ÜÜR JA KÕRVALTEENUSTE TASUD KOOS KÄIBEMAKSUGA (kuus)</t>
  </si>
  <si>
    <t>ÜÜR JA KÕRVALTEENUSTE TASUD KÄIBEMAKSUTA (perioodil)</t>
  </si>
  <si>
    <t>12 kuud</t>
  </si>
  <si>
    <t>ÜÜR JA KÕRVALTEENUSTE TASUD KOOS KÄIBEMAKSUGA (perioodil)</t>
  </si>
  <si>
    <t xml:space="preserve">*indekseeritakse vastavalt eritingimuste punktile 6.6 ning tüüptingimuste punktidele 3.14 ja 3.16: Uus üüri summa kuus saadakse nii, et olemasolev üüri summa kuus korrutatakse läbi 31.12 seisuga lõppeva aastase perioodi kohta avaldatud THI protsentuaalse muutusega või kui 31.12 THI aastane muutus on suurem kui 3% (nt 3,2%), siis korrutatakse läbi indekseerimise piirmääraga 3%.  
Indekseerimise arvutuse näide uue üüri summa leidmiseks: olemasolev üür kuus 150 eurot, 31.12 THI aastane muutus 3,2% (piirmäär 3%). Olemasolev üüri summa 150 eurot * 3% = uus üüri summa kuus 154,5 eurot. </t>
  </si>
  <si>
    <t>Üürileandja:</t>
  </si>
  <si>
    <t>Üürnik:</t>
  </si>
  <si>
    <t>(allkirjastatud digitaalselt)</t>
  </si>
  <si>
    <t>Olemasolev üüripind</t>
  </si>
  <si>
    <r>
      <t>EUR/m</t>
    </r>
    <r>
      <rPr>
        <b/>
        <vertAlign val="superscript"/>
        <sz val="11"/>
        <color theme="0" tint="-0.499984740745262"/>
        <rFont val="Times New Roman"/>
        <family val="1"/>
      </rPr>
      <t>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</si>
</sst>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0.0"/>
  </numFmts>
  <fonts count="19" x14ac:knownFonts="1">
    <font>
      <sz val="11"/>
      <color theme="1"/>
      <name val="Calibri"/>
      <family val="2"/>
      <charset val="186"/>
      <scheme val="minor"/>
    </font>
    <font>
      <sz val="11"/>
      <color theme="1"/>
      <name val="Times New Roman"/>
      <family val="1"/>
    </font>
    <font>
      <b/>
      <sz val="11"/>
      <color theme="1"/>
      <name val="Times New Roman"/>
      <family val="1"/>
      <charset val="186"/>
    </font>
    <font>
      <b/>
      <sz val="14"/>
      <color theme="1"/>
      <name val="Times New Roman"/>
      <family val="1"/>
      <charset val="186"/>
    </font>
    <font>
      <b/>
      <sz val="11"/>
      <name val="Times New Roman"/>
      <family val="1"/>
    </font>
    <font>
      <b/>
      <sz val="11"/>
      <color theme="1"/>
      <name val="Times New Roman"/>
      <family val="1"/>
    </font>
    <font>
      <b/>
      <vertAlign val="superscript"/>
      <sz val="11"/>
      <color indexed="8"/>
      <name val="Times New Roman"/>
      <family val="1"/>
    </font>
    <font>
      <sz val="11"/>
      <color indexed="8"/>
      <name val="Times New Roman"/>
      <family val="1"/>
    </font>
    <font>
      <b/>
      <sz val="11"/>
      <color rgb="FFFF0000"/>
      <name val="Times New Roman"/>
      <family val="1"/>
    </font>
    <font>
      <b/>
      <sz val="11"/>
      <color theme="0" tint="-0.499984740745262"/>
      <name val="Times New Roman"/>
      <family val="1"/>
    </font>
    <font>
      <sz val="12"/>
      <color theme="1"/>
      <name val="Times New Roman"/>
      <family val="1"/>
    </font>
    <font>
      <i/>
      <sz val="10"/>
      <color theme="1"/>
      <name val="Times New Roman"/>
      <family val="1"/>
      <charset val="186"/>
    </font>
    <font>
      <i/>
      <sz val="11"/>
      <color theme="1"/>
      <name val="Times New Roman"/>
      <family val="1"/>
    </font>
    <font>
      <sz val="11"/>
      <name val="Times New Roman"/>
      <family val="1"/>
    </font>
    <font>
      <sz val="11"/>
      <color theme="1" tint="0.499984740745262"/>
      <name val="Times New Roman"/>
      <family val="1"/>
    </font>
    <font>
      <i/>
      <sz val="11"/>
      <color theme="1"/>
      <name val="Times New Roman"/>
      <family val="1"/>
      <charset val="186"/>
    </font>
    <font>
      <sz val="11"/>
      <color theme="0" tint="-0.499984740745262"/>
      <name val="Times New Roman"/>
      <family val="1"/>
    </font>
    <font>
      <b/>
      <vertAlign val="superscript"/>
      <sz val="11"/>
      <color theme="0" tint="-0.499984740745262"/>
      <name val="Times New Roman"/>
      <family val="1"/>
    </font>
    <font>
      <b/>
      <sz val="11"/>
      <name val="Times New Roman"/>
      <family val="1"/>
      <charset val="186"/>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s>
  <cellStyleXfs count="1">
    <xf numFmtId="0" fontId="0" fillId="0" borderId="0"/>
  </cellStyleXfs>
  <cellXfs count="128">
    <xf numFmtId="0" fontId="0" fillId="0" borderId="0" xfId="0"/>
    <xf numFmtId="0" fontId="1" fillId="0" borderId="0" xfId="0" applyFont="1"/>
    <xf numFmtId="0" fontId="2" fillId="0" borderId="0" xfId="0" applyFont="1" applyAlignment="1">
      <alignment horizontal="right"/>
    </xf>
    <xf numFmtId="0" fontId="1" fillId="0" borderId="0" xfId="0" applyFont="1" applyAlignment="1">
      <alignment horizontal="right"/>
    </xf>
    <xf numFmtId="0" fontId="5" fillId="0" borderId="0" xfId="0" applyFont="1"/>
    <xf numFmtId="0" fontId="5" fillId="2" borderId="2" xfId="0" applyFont="1" applyFill="1" applyBorder="1" applyAlignment="1">
      <alignment horizontal="left"/>
    </xf>
    <xf numFmtId="0" fontId="5" fillId="2" borderId="3" xfId="0" applyFont="1" applyFill="1" applyBorder="1"/>
    <xf numFmtId="0" fontId="5" fillId="2" borderId="4" xfId="0" applyFont="1" applyFill="1" applyBorder="1" applyAlignment="1">
      <alignment horizontal="center"/>
    </xf>
    <xf numFmtId="0" fontId="5" fillId="2" borderId="5" xfId="0" applyFont="1" applyFill="1" applyBorder="1" applyAlignment="1">
      <alignment horizontal="center"/>
    </xf>
    <xf numFmtId="0" fontId="5" fillId="2" borderId="4" xfId="0" applyFont="1" applyFill="1" applyBorder="1" applyAlignment="1">
      <alignment horizontal="center" wrapText="1"/>
    </xf>
    <xf numFmtId="0" fontId="5" fillId="2" borderId="6" xfId="0" applyFont="1" applyFill="1" applyBorder="1" applyAlignment="1">
      <alignment horizontal="center"/>
    </xf>
    <xf numFmtId="0" fontId="1" fillId="0" borderId="7" xfId="0" applyFont="1" applyBorder="1" applyAlignment="1">
      <alignment horizontal="center"/>
    </xf>
    <xf numFmtId="0" fontId="1" fillId="0" borderId="8" xfId="0" applyFont="1" applyBorder="1"/>
    <xf numFmtId="0" fontId="1" fillId="0" borderId="10" xfId="0" applyFont="1" applyBorder="1" applyAlignment="1">
      <alignment horizontal="center"/>
    </xf>
    <xf numFmtId="0" fontId="1" fillId="0" borderId="14" xfId="0" applyFont="1" applyBorder="1"/>
    <xf numFmtId="0" fontId="1" fillId="0" borderId="15" xfId="0" applyFont="1" applyBorder="1"/>
    <xf numFmtId="0" fontId="1" fillId="0" borderId="1" xfId="0" applyFont="1" applyBorder="1"/>
    <xf numFmtId="0" fontId="5" fillId="2" borderId="7" xfId="0" applyFont="1" applyFill="1" applyBorder="1" applyAlignment="1">
      <alignment horizontal="center"/>
    </xf>
    <xf numFmtId="0" fontId="5" fillId="2" borderId="9" xfId="0" applyFont="1" applyFill="1" applyBorder="1"/>
    <xf numFmtId="4" fontId="5" fillId="2" borderId="10" xfId="0" applyNumberFormat="1" applyFont="1" applyFill="1" applyBorder="1" applyAlignment="1">
      <alignment horizontal="right"/>
    </xf>
    <xf numFmtId="0" fontId="1" fillId="2" borderId="13" xfId="0" applyFont="1" applyFill="1" applyBorder="1"/>
    <xf numFmtId="0" fontId="5" fillId="3" borderId="18" xfId="0" applyFont="1" applyFill="1" applyBorder="1" applyAlignment="1">
      <alignment horizontal="center"/>
    </xf>
    <xf numFmtId="0" fontId="5" fillId="3" borderId="0" xfId="0" applyFont="1" applyFill="1"/>
    <xf numFmtId="4" fontId="8" fillId="3" borderId="18" xfId="0" applyNumberFormat="1" applyFont="1" applyFill="1" applyBorder="1" applyAlignment="1">
      <alignment horizontal="right"/>
    </xf>
    <xf numFmtId="4" fontId="5" fillId="3" borderId="10" xfId="0" applyNumberFormat="1" applyFont="1" applyFill="1" applyBorder="1" applyAlignment="1">
      <alignment horizontal="right"/>
    </xf>
    <xf numFmtId="0" fontId="1" fillId="3" borderId="19" xfId="0" applyFont="1" applyFill="1" applyBorder="1"/>
    <xf numFmtId="0" fontId="5" fillId="2" borderId="7" xfId="0" applyFont="1" applyFill="1" applyBorder="1" applyAlignment="1">
      <alignment horizontal="left"/>
    </xf>
    <xf numFmtId="4" fontId="5" fillId="2" borderId="10" xfId="0" applyNumberFormat="1" applyFont="1" applyFill="1" applyBorder="1" applyAlignment="1">
      <alignment horizontal="center"/>
    </xf>
    <xf numFmtId="0" fontId="5" fillId="2" borderId="17" xfId="0" applyFont="1" applyFill="1" applyBorder="1" applyAlignment="1">
      <alignment horizontal="center" wrapText="1"/>
    </xf>
    <xf numFmtId="0" fontId="5" fillId="2" borderId="13" xfId="0" applyFont="1" applyFill="1" applyBorder="1" applyAlignment="1">
      <alignment horizontal="center"/>
    </xf>
    <xf numFmtId="4" fontId="1" fillId="0" borderId="12" xfId="0" applyNumberFormat="1" applyFont="1" applyBorder="1" applyAlignment="1">
      <alignment horizontal="center" vertical="center" wrapText="1"/>
    </xf>
    <xf numFmtId="4" fontId="1" fillId="0" borderId="10" xfId="0" applyNumberFormat="1" applyFont="1" applyBorder="1" applyAlignment="1">
      <alignment vertical="center" wrapText="1"/>
    </xf>
    <xf numFmtId="0" fontId="5" fillId="4" borderId="23" xfId="0" applyFont="1" applyFill="1" applyBorder="1" applyAlignment="1">
      <alignment horizontal="left"/>
    </xf>
    <xf numFmtId="0" fontId="5" fillId="4" borderId="24" xfId="0" applyFont="1" applyFill="1" applyBorder="1"/>
    <xf numFmtId="4" fontId="9" fillId="4" borderId="23" xfId="0" applyNumberFormat="1" applyFont="1" applyFill="1" applyBorder="1" applyAlignment="1">
      <alignment horizontal="right"/>
    </xf>
    <xf numFmtId="4" fontId="9" fillId="4" borderId="25" xfId="0" applyNumberFormat="1" applyFont="1" applyFill="1" applyBorder="1" applyAlignment="1">
      <alignment horizontal="right"/>
    </xf>
    <xf numFmtId="4" fontId="5" fillId="4" borderId="26" xfId="0" applyNumberFormat="1" applyFont="1" applyFill="1" applyBorder="1" applyAlignment="1">
      <alignment horizontal="right"/>
    </xf>
    <xf numFmtId="0" fontId="1" fillId="4" borderId="25" xfId="0" applyFont="1" applyFill="1" applyBorder="1"/>
    <xf numFmtId="0" fontId="5" fillId="0" borderId="0" xfId="0" applyFont="1" applyAlignment="1">
      <alignment horizontal="left"/>
    </xf>
    <xf numFmtId="4" fontId="5" fillId="0" borderId="18" xfId="0" applyNumberFormat="1" applyFont="1" applyBorder="1" applyAlignment="1">
      <alignment horizontal="right"/>
    </xf>
    <xf numFmtId="4" fontId="5" fillId="0" borderId="19" xfId="0" applyNumberFormat="1" applyFont="1" applyBorder="1" applyAlignment="1">
      <alignment horizontal="right"/>
    </xf>
    <xf numFmtId="4" fontId="5" fillId="0" borderId="0" xfId="0" applyNumberFormat="1" applyFont="1" applyAlignment="1">
      <alignment horizontal="right"/>
    </xf>
    <xf numFmtId="0" fontId="5" fillId="0" borderId="0" xfId="0" applyFont="1" applyAlignment="1">
      <alignment horizontal="left" wrapText="1"/>
    </xf>
    <xf numFmtId="9" fontId="4" fillId="0" borderId="0" xfId="0" applyNumberFormat="1" applyFont="1" applyAlignment="1">
      <alignment horizontal="left"/>
    </xf>
    <xf numFmtId="4" fontId="1" fillId="0" borderId="18" xfId="0" applyNumberFormat="1" applyFont="1" applyBorder="1"/>
    <xf numFmtId="4" fontId="5" fillId="0" borderId="18" xfId="0" applyNumberFormat="1" applyFont="1" applyBorder="1"/>
    <xf numFmtId="3" fontId="5" fillId="0" borderId="0" xfId="0" applyNumberFormat="1" applyFont="1" applyAlignment="1">
      <alignment horizontal="right"/>
    </xf>
    <xf numFmtId="4" fontId="5" fillId="0" borderId="0" xfId="0" applyNumberFormat="1" applyFont="1" applyAlignment="1">
      <alignment horizontal="left"/>
    </xf>
    <xf numFmtId="4" fontId="5" fillId="0" borderId="27" xfId="0" applyNumberFormat="1" applyFont="1" applyBorder="1"/>
    <xf numFmtId="4" fontId="4" fillId="0" borderId="28" xfId="0" applyNumberFormat="1" applyFont="1" applyBorder="1"/>
    <xf numFmtId="3" fontId="4" fillId="0" borderId="0" xfId="0" applyNumberFormat="1" applyFont="1"/>
    <xf numFmtId="4" fontId="4" fillId="0" borderId="0" xfId="0" applyNumberFormat="1" applyFont="1"/>
    <xf numFmtId="0" fontId="10" fillId="0" borderId="0" xfId="0" applyFont="1" applyAlignment="1">
      <alignment horizontal="left" wrapText="1"/>
    </xf>
    <xf numFmtId="0" fontId="10" fillId="0" borderId="0" xfId="0" applyFont="1"/>
    <xf numFmtId="0" fontId="12" fillId="0" borderId="0" xfId="0" applyFont="1"/>
    <xf numFmtId="4" fontId="4" fillId="2" borderId="29" xfId="0" applyNumberFormat="1" applyFont="1" applyFill="1" applyBorder="1" applyAlignment="1">
      <alignment horizontal="right"/>
    </xf>
    <xf numFmtId="0" fontId="5" fillId="0" borderId="8" xfId="0" applyFont="1" applyBorder="1" applyAlignment="1">
      <alignment horizontal="right"/>
    </xf>
    <xf numFmtId="0" fontId="5" fillId="0" borderId="31" xfId="0" applyFont="1" applyBorder="1"/>
    <xf numFmtId="2" fontId="5" fillId="2" borderId="30" xfId="0" applyNumberFormat="1" applyFont="1" applyFill="1" applyBorder="1" applyAlignment="1">
      <alignment horizontal="right"/>
    </xf>
    <xf numFmtId="2" fontId="5" fillId="3" borderId="13" xfId="0" applyNumberFormat="1" applyFont="1" applyFill="1" applyBorder="1" applyAlignment="1">
      <alignment horizontal="right"/>
    </xf>
    <xf numFmtId="2" fontId="5" fillId="2" borderId="20" xfId="0" applyNumberFormat="1" applyFont="1" applyFill="1" applyBorder="1" applyAlignment="1">
      <alignment horizontal="center"/>
    </xf>
    <xf numFmtId="0" fontId="2" fillId="0" borderId="1" xfId="0" applyFont="1" applyBorder="1"/>
    <xf numFmtId="2" fontId="1" fillId="0" borderId="17" xfId="0" applyNumberFormat="1" applyFont="1" applyBorder="1"/>
    <xf numFmtId="2" fontId="1" fillId="0" borderId="20" xfId="0" applyNumberFormat="1" applyFont="1" applyBorder="1"/>
    <xf numFmtId="2" fontId="14" fillId="0" borderId="10" xfId="0" applyNumberFormat="1" applyFont="1" applyBorder="1"/>
    <xf numFmtId="2" fontId="14" fillId="0" borderId="31" xfId="0" applyNumberFormat="1" applyFont="1" applyBorder="1"/>
    <xf numFmtId="0" fontId="1" fillId="0" borderId="20" xfId="0" applyFont="1" applyBorder="1" applyAlignment="1">
      <alignment horizontal="center" wrapText="1"/>
    </xf>
    <xf numFmtId="0" fontId="1" fillId="0" borderId="13" xfId="0" applyFont="1" applyBorder="1" applyAlignment="1">
      <alignment horizontal="center" wrapText="1"/>
    </xf>
    <xf numFmtId="0" fontId="5" fillId="0" borderId="0" xfId="0" applyFont="1" applyAlignment="1">
      <alignment horizontal="right"/>
    </xf>
    <xf numFmtId="0" fontId="2" fillId="0" borderId="0" xfId="0" applyFont="1"/>
    <xf numFmtId="4" fontId="1" fillId="0" borderId="20" xfId="0" applyNumberFormat="1" applyFont="1" applyBorder="1" applyAlignment="1">
      <alignment horizontal="center" vertical="center" wrapText="1"/>
    </xf>
    <xf numFmtId="4" fontId="1" fillId="0" borderId="11" xfId="0" applyNumberFormat="1" applyFont="1" applyBorder="1" applyAlignment="1">
      <alignment horizontal="center" vertical="center" wrapText="1"/>
    </xf>
    <xf numFmtId="0" fontId="1" fillId="0" borderId="11" xfId="0" applyFont="1" applyBorder="1"/>
    <xf numFmtId="164" fontId="2" fillId="0" borderId="1" xfId="0" applyNumberFormat="1" applyFont="1" applyBorder="1"/>
    <xf numFmtId="2" fontId="16" fillId="0" borderId="10" xfId="0" applyNumberFormat="1" applyFont="1" applyBorder="1"/>
    <xf numFmtId="2" fontId="16" fillId="0" borderId="31" xfId="0" applyNumberFormat="1" applyFont="1" applyBorder="1"/>
    <xf numFmtId="2" fontId="1" fillId="0" borderId="0" xfId="0" applyNumberFormat="1" applyFont="1"/>
    <xf numFmtId="4" fontId="1" fillId="0" borderId="0" xfId="0" applyNumberFormat="1" applyFont="1"/>
    <xf numFmtId="0" fontId="11" fillId="0" borderId="0" xfId="0" applyFont="1" applyAlignment="1">
      <alignment horizontal="left" vertical="center" wrapText="1"/>
    </xf>
    <xf numFmtId="0" fontId="15" fillId="0" borderId="35" xfId="0" applyFont="1" applyBorder="1" applyAlignment="1">
      <alignment horizontal="center"/>
    </xf>
    <xf numFmtId="0" fontId="3" fillId="0" borderId="0" xfId="0" applyFont="1" applyAlignment="1">
      <alignment horizontal="center" wrapText="1"/>
    </xf>
    <xf numFmtId="0" fontId="1" fillId="0" borderId="33" xfId="0" applyFont="1" applyBorder="1" applyAlignment="1">
      <alignment horizontal="center"/>
    </xf>
    <xf numFmtId="0" fontId="1" fillId="0" borderId="34" xfId="0" applyFont="1" applyBorder="1" applyAlignment="1">
      <alignment horizontal="center"/>
    </xf>
    <xf numFmtId="0" fontId="5" fillId="0" borderId="0" xfId="0" applyFont="1" applyAlignment="1">
      <alignment horizontal="left" wrapText="1"/>
    </xf>
    <xf numFmtId="0" fontId="10" fillId="0" borderId="0" xfId="0" applyFont="1" applyAlignment="1">
      <alignment horizontal="left" wrapText="1"/>
    </xf>
    <xf numFmtId="4" fontId="1" fillId="0" borderId="12" xfId="0" applyNumberFormat="1" applyFont="1" applyBorder="1" applyAlignment="1">
      <alignment horizontal="center" vertical="center" wrapText="1"/>
    </xf>
    <xf numFmtId="4" fontId="1" fillId="0" borderId="16" xfId="0" applyNumberFormat="1" applyFont="1" applyBorder="1" applyAlignment="1">
      <alignment horizontal="center" vertical="center" wrapText="1"/>
    </xf>
    <xf numFmtId="4" fontId="1" fillId="0" borderId="17" xfId="0" applyNumberFormat="1" applyFont="1" applyBorder="1" applyAlignment="1">
      <alignment horizontal="center" vertical="center" wrapText="1"/>
    </xf>
    <xf numFmtId="0" fontId="1" fillId="0" borderId="8" xfId="0" applyFont="1" applyBorder="1" applyAlignment="1">
      <alignment horizontal="left"/>
    </xf>
    <xf numFmtId="0" fontId="1" fillId="0" borderId="13" xfId="0" applyFont="1" applyBorder="1" applyAlignment="1">
      <alignment horizontal="left"/>
    </xf>
    <xf numFmtId="4" fontId="1" fillId="0" borderId="21" xfId="0" applyNumberFormat="1" applyFont="1" applyBorder="1" applyAlignment="1">
      <alignment horizontal="center" vertical="center" wrapText="1"/>
    </xf>
    <xf numFmtId="4" fontId="1" fillId="0" borderId="22" xfId="0" applyNumberFormat="1" applyFont="1" applyBorder="1" applyAlignment="1">
      <alignment horizontal="center" vertical="center" wrapText="1"/>
    </xf>
    <xf numFmtId="4" fontId="1" fillId="0" borderId="20" xfId="0" applyNumberFormat="1" applyFont="1" applyBorder="1" applyAlignment="1">
      <alignment horizontal="center" vertical="center" wrapText="1"/>
    </xf>
    <xf numFmtId="0" fontId="13" fillId="0" borderId="1" xfId="0" applyFont="1" applyBorder="1"/>
    <xf numFmtId="0" fontId="13" fillId="0" borderId="8" xfId="0" applyFont="1" applyBorder="1"/>
    <xf numFmtId="0" fontId="1" fillId="0" borderId="1" xfId="0" applyFont="1" applyBorder="1"/>
    <xf numFmtId="0" fontId="1" fillId="0" borderId="8" xfId="0" applyFont="1" applyBorder="1"/>
    <xf numFmtId="0" fontId="13" fillId="0" borderId="9" xfId="0" applyFont="1" applyBorder="1"/>
    <xf numFmtId="0" fontId="1" fillId="0" borderId="9" xfId="0" applyFont="1" applyBorder="1"/>
    <xf numFmtId="0" fontId="14" fillId="0" borderId="7" xfId="0" applyFont="1" applyBorder="1" applyAlignment="1">
      <alignment horizontal="center"/>
    </xf>
    <xf numFmtId="0" fontId="14" fillId="0" borderId="13" xfId="0" applyFont="1" applyBorder="1" applyAlignment="1">
      <alignment horizontal="center"/>
    </xf>
    <xf numFmtId="0" fontId="1" fillId="0" borderId="15" xfId="0" applyFont="1" applyBorder="1" applyAlignment="1">
      <alignment horizontal="left"/>
    </xf>
    <xf numFmtId="0" fontId="1" fillId="0" borderId="30" xfId="0" applyFont="1" applyBorder="1" applyAlignment="1">
      <alignment horizontal="left"/>
    </xf>
    <xf numFmtId="0" fontId="1" fillId="0" borderId="21" xfId="0" applyFont="1" applyBorder="1" applyAlignment="1">
      <alignment horizontal="center" wrapText="1"/>
    </xf>
    <xf numFmtId="0" fontId="1" fillId="0" borderId="22" xfId="0" applyFont="1" applyBorder="1" applyAlignment="1">
      <alignment horizontal="center" wrapText="1"/>
    </xf>
    <xf numFmtId="0" fontId="1" fillId="0" borderId="20" xfId="0" applyFont="1" applyBorder="1" applyAlignment="1">
      <alignment horizontal="center" wrapText="1"/>
    </xf>
    <xf numFmtId="0" fontId="9" fillId="2" borderId="4" xfId="0" applyFont="1" applyFill="1" applyBorder="1" applyAlignment="1">
      <alignment horizontal="center"/>
    </xf>
    <xf numFmtId="0" fontId="9" fillId="2" borderId="5" xfId="0" applyFont="1" applyFill="1" applyBorder="1" applyAlignment="1">
      <alignment horizontal="center"/>
    </xf>
    <xf numFmtId="2" fontId="16" fillId="0" borderId="17" xfId="0" applyNumberFormat="1" applyFont="1" applyBorder="1"/>
    <xf numFmtId="2" fontId="16" fillId="0" borderId="20" xfId="0" applyNumberFormat="1" applyFont="1" applyBorder="1"/>
    <xf numFmtId="2" fontId="16" fillId="0" borderId="11" xfId="0" applyNumberFormat="1" applyFont="1" applyBorder="1"/>
    <xf numFmtId="2" fontId="16" fillId="0" borderId="29" xfId="0" applyNumberFormat="1" applyFont="1" applyBorder="1"/>
    <xf numFmtId="4" fontId="9" fillId="2" borderId="29" xfId="0" applyNumberFormat="1" applyFont="1" applyFill="1" applyBorder="1" applyAlignment="1">
      <alignment horizontal="right"/>
    </xf>
    <xf numFmtId="2" fontId="9" fillId="2" borderId="30" xfId="0" applyNumberFormat="1" applyFont="1" applyFill="1" applyBorder="1" applyAlignment="1">
      <alignment horizontal="right"/>
    </xf>
    <xf numFmtId="4" fontId="9" fillId="3" borderId="18" xfId="0" applyNumberFormat="1" applyFont="1" applyFill="1" applyBorder="1" applyAlignment="1">
      <alignment horizontal="right"/>
    </xf>
    <xf numFmtId="2" fontId="9" fillId="3" borderId="13" xfId="0" applyNumberFormat="1" applyFont="1" applyFill="1" applyBorder="1" applyAlignment="1">
      <alignment horizontal="right"/>
    </xf>
    <xf numFmtId="4" fontId="9" fillId="2" borderId="10" xfId="0" applyNumberFormat="1" applyFont="1" applyFill="1" applyBorder="1" applyAlignment="1">
      <alignment horizontal="center"/>
    </xf>
    <xf numFmtId="2" fontId="9" fillId="2" borderId="20" xfId="0" applyNumberFormat="1" applyFont="1" applyFill="1" applyBorder="1" applyAlignment="1">
      <alignment horizontal="center"/>
    </xf>
    <xf numFmtId="0" fontId="16" fillId="0" borderId="7" xfId="0" applyFont="1" applyBorder="1" applyAlignment="1">
      <alignment horizontal="center"/>
    </xf>
    <xf numFmtId="0" fontId="16" fillId="0" borderId="13" xfId="0" applyFont="1" applyBorder="1" applyAlignment="1">
      <alignment horizontal="center"/>
    </xf>
    <xf numFmtId="0" fontId="16" fillId="0" borderId="10" xfId="0" applyFont="1" applyBorder="1"/>
    <xf numFmtId="4" fontId="9" fillId="0" borderId="18" xfId="0" applyNumberFormat="1" applyFont="1" applyBorder="1" applyAlignment="1">
      <alignment horizontal="right"/>
    </xf>
    <xf numFmtId="4" fontId="9" fillId="0" borderId="19" xfId="0" applyNumberFormat="1" applyFont="1" applyBorder="1" applyAlignment="1">
      <alignment horizontal="right"/>
    </xf>
    <xf numFmtId="4" fontId="16" fillId="0" borderId="18" xfId="0" applyNumberFormat="1" applyFont="1" applyBorder="1"/>
    <xf numFmtId="4" fontId="9" fillId="0" borderId="18" xfId="0" applyNumberFormat="1" applyFont="1" applyBorder="1"/>
    <xf numFmtId="4" fontId="9" fillId="0" borderId="27" xfId="0" applyNumberFormat="1" applyFont="1" applyBorder="1"/>
    <xf numFmtId="4" fontId="9" fillId="0" borderId="28" xfId="0" applyNumberFormat="1" applyFont="1" applyBorder="1"/>
    <xf numFmtId="0" fontId="18" fillId="0" borderId="32" xfId="0" applyFont="1" applyBorder="1"/>
  </cellXfs>
  <cellStyles count="1">
    <cellStyle name="Normal" xfId="0" builtinId="0"/>
  </cellStyles>
  <dxfs count="0"/>
  <tableStyles count="1" defaultTableStyle="TableStyleMedium2" defaultPivotStyle="PivotStyleLight16">
    <tableStyle name="Invisible" pivot="0" table="0" count="0" xr9:uid="{90E39FDF-131E-47C0-93FB-8CD3EB375455}"/>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58FDAB-1620-42BB-AD15-544A825C4E34}">
  <dimension ref="A1:H45"/>
  <sheetViews>
    <sheetView tabSelected="1" zoomScale="90" zoomScaleNormal="90" workbookViewId="0">
      <selection activeCell="C3" sqref="C3"/>
    </sheetView>
  </sheetViews>
  <sheetFormatPr defaultRowHeight="15" x14ac:dyDescent="0.25"/>
  <cols>
    <col min="1" max="1" width="2.85546875" customWidth="1"/>
    <col min="4" max="4" width="63.28515625" customWidth="1"/>
    <col min="5" max="6" width="14.7109375" customWidth="1"/>
    <col min="7" max="8" width="35.7109375" customWidth="1"/>
  </cols>
  <sheetData>
    <row r="1" spans="1:8" x14ac:dyDescent="0.25">
      <c r="A1" s="1"/>
      <c r="B1" s="1"/>
      <c r="C1" s="1"/>
      <c r="D1" s="1"/>
      <c r="E1" s="1"/>
      <c r="F1" s="1"/>
      <c r="G1" s="1"/>
      <c r="H1" s="2" t="s">
        <v>0</v>
      </c>
    </row>
    <row r="2" spans="1:8" x14ac:dyDescent="0.25">
      <c r="A2" s="1"/>
      <c r="B2" s="1"/>
      <c r="C2" s="1"/>
      <c r="D2" s="1"/>
      <c r="E2" s="1"/>
      <c r="F2" s="1"/>
      <c r="G2" s="1"/>
      <c r="H2" s="2" t="s">
        <v>1</v>
      </c>
    </row>
    <row r="3" spans="1:8" x14ac:dyDescent="0.25">
      <c r="A3" s="1"/>
      <c r="B3" s="1"/>
      <c r="C3" s="1"/>
      <c r="D3" s="1"/>
      <c r="E3" s="1"/>
      <c r="F3" s="2"/>
      <c r="G3" s="1"/>
      <c r="H3" s="1"/>
    </row>
    <row r="4" spans="1:8" ht="18.75" x14ac:dyDescent="0.3">
      <c r="A4" s="80" t="s">
        <v>2</v>
      </c>
      <c r="B4" s="80"/>
      <c r="C4" s="80"/>
      <c r="D4" s="80"/>
      <c r="E4" s="80"/>
      <c r="F4" s="80"/>
      <c r="G4" s="80"/>
      <c r="H4" s="80"/>
    </row>
    <row r="5" spans="1:8" x14ac:dyDescent="0.25">
      <c r="A5" s="1"/>
      <c r="B5" s="1"/>
      <c r="C5" s="1"/>
      <c r="D5" s="1"/>
      <c r="E5" s="1"/>
      <c r="F5" s="1"/>
      <c r="G5" s="1"/>
      <c r="H5" s="1"/>
    </row>
    <row r="6" spans="1:8" x14ac:dyDescent="0.25">
      <c r="A6" s="1"/>
      <c r="B6" s="1"/>
      <c r="C6" s="3" t="s">
        <v>3</v>
      </c>
      <c r="D6" s="127" t="s">
        <v>4</v>
      </c>
      <c r="E6" s="1"/>
      <c r="F6" s="1"/>
      <c r="G6" s="1"/>
      <c r="H6" s="1"/>
    </row>
    <row r="7" spans="1:8" x14ac:dyDescent="0.25">
      <c r="A7" s="1"/>
      <c r="B7" s="1"/>
      <c r="C7" s="3" t="s">
        <v>5</v>
      </c>
      <c r="D7" s="61" t="s">
        <v>6</v>
      </c>
      <c r="E7" s="1"/>
      <c r="F7" s="1"/>
      <c r="G7" s="1"/>
      <c r="H7" s="1"/>
    </row>
    <row r="8" spans="1:8" x14ac:dyDescent="0.25">
      <c r="A8" s="1"/>
      <c r="B8" s="1"/>
      <c r="C8" s="1"/>
      <c r="D8" s="1"/>
      <c r="E8" s="1"/>
      <c r="F8" s="1"/>
      <c r="G8" s="1"/>
      <c r="H8" s="1"/>
    </row>
    <row r="9" spans="1:8" ht="17.25" x14ac:dyDescent="0.25">
      <c r="A9" s="1"/>
      <c r="B9" s="1"/>
      <c r="C9" s="1"/>
      <c r="D9" s="56" t="s">
        <v>7</v>
      </c>
      <c r="E9" s="73">
        <v>369.58</v>
      </c>
      <c r="F9" s="57" t="s">
        <v>8</v>
      </c>
      <c r="G9" s="1"/>
      <c r="H9" s="1"/>
    </row>
    <row r="10" spans="1:8" ht="17.25" x14ac:dyDescent="0.25">
      <c r="A10" s="1"/>
      <c r="B10" s="1"/>
      <c r="C10" s="1"/>
      <c r="D10" s="56" t="s">
        <v>9</v>
      </c>
      <c r="E10" s="61">
        <v>3696</v>
      </c>
      <c r="F10" s="57" t="s">
        <v>8</v>
      </c>
      <c r="G10" s="1"/>
      <c r="H10" s="1"/>
    </row>
    <row r="11" spans="1:8" ht="15.75" thickBot="1" x14ac:dyDescent="0.3">
      <c r="A11" s="1"/>
      <c r="B11" s="1"/>
      <c r="C11" s="1"/>
      <c r="D11" s="68"/>
      <c r="E11" s="69"/>
      <c r="F11" s="4"/>
      <c r="G11" s="1"/>
      <c r="H11" s="1"/>
    </row>
    <row r="12" spans="1:8" ht="17.25" x14ac:dyDescent="0.25">
      <c r="A12" s="1"/>
      <c r="B12" s="5" t="s">
        <v>12</v>
      </c>
      <c r="C12" s="6"/>
      <c r="D12" s="6"/>
      <c r="E12" s="7" t="s">
        <v>13</v>
      </c>
      <c r="F12" s="8" t="s">
        <v>14</v>
      </c>
      <c r="G12" s="9" t="s">
        <v>15</v>
      </c>
      <c r="H12" s="10" t="s">
        <v>16</v>
      </c>
    </row>
    <row r="13" spans="1:8" x14ac:dyDescent="0.25">
      <c r="A13" s="1"/>
      <c r="B13" s="11"/>
      <c r="C13" s="88" t="s">
        <v>17</v>
      </c>
      <c r="D13" s="89"/>
      <c r="E13" s="62">
        <v>16.995000000000001</v>
      </c>
      <c r="F13" s="63">
        <f>E13*$E$9</f>
        <v>6281.0120999999999</v>
      </c>
      <c r="G13" s="85" t="s">
        <v>18</v>
      </c>
      <c r="H13" s="103"/>
    </row>
    <row r="14" spans="1:8" x14ac:dyDescent="0.25">
      <c r="A14" s="1"/>
      <c r="B14" s="13">
        <v>100</v>
      </c>
      <c r="C14" s="14" t="s">
        <v>19</v>
      </c>
      <c r="D14" s="15"/>
      <c r="E14" s="62">
        <v>0.50471001458434617</v>
      </c>
      <c r="F14" s="63">
        <f t="shared" ref="F14:F20" si="0">E14*$E$9</f>
        <v>186.53072719008264</v>
      </c>
      <c r="G14" s="86"/>
      <c r="H14" s="104"/>
    </row>
    <row r="15" spans="1:8" x14ac:dyDescent="0.25">
      <c r="A15" s="1"/>
      <c r="B15" s="13">
        <v>200</v>
      </c>
      <c r="C15" s="16" t="s">
        <v>20</v>
      </c>
      <c r="D15" s="12"/>
      <c r="E15" s="62">
        <v>0.67978998541565383</v>
      </c>
      <c r="F15" s="63">
        <f t="shared" si="0"/>
        <v>251.23678280991734</v>
      </c>
      <c r="G15" s="86"/>
      <c r="H15" s="104"/>
    </row>
    <row r="16" spans="1:8" x14ac:dyDescent="0.25">
      <c r="A16" s="1"/>
      <c r="B16" s="13">
        <v>300</v>
      </c>
      <c r="C16" s="93" t="s">
        <v>21</v>
      </c>
      <c r="D16" s="94"/>
      <c r="E16" s="62">
        <v>0.36049999999999999</v>
      </c>
      <c r="F16" s="63">
        <f t="shared" si="0"/>
        <v>133.23358999999999</v>
      </c>
      <c r="G16" s="86"/>
      <c r="H16" s="104"/>
    </row>
    <row r="17" spans="1:8" x14ac:dyDescent="0.25">
      <c r="A17" s="1"/>
      <c r="B17" s="13">
        <v>400</v>
      </c>
      <c r="C17" s="95" t="s">
        <v>22</v>
      </c>
      <c r="D17" s="96"/>
      <c r="E17" s="62">
        <v>0.25750000000000001</v>
      </c>
      <c r="F17" s="63">
        <f t="shared" si="0"/>
        <v>95.166849999999997</v>
      </c>
      <c r="G17" s="86"/>
      <c r="H17" s="105"/>
    </row>
    <row r="18" spans="1:8" x14ac:dyDescent="0.25">
      <c r="A18" s="1"/>
      <c r="B18" s="13">
        <v>500</v>
      </c>
      <c r="C18" s="16" t="s">
        <v>23</v>
      </c>
      <c r="D18" s="12"/>
      <c r="E18" s="62">
        <v>0</v>
      </c>
      <c r="F18" s="63">
        <f t="shared" si="0"/>
        <v>0</v>
      </c>
      <c r="G18" s="86"/>
      <c r="H18" s="67" t="s">
        <v>24</v>
      </c>
    </row>
    <row r="19" spans="1:8" ht="30" x14ac:dyDescent="0.25">
      <c r="A19" s="1"/>
      <c r="B19" s="13">
        <v>700</v>
      </c>
      <c r="C19" s="95" t="s">
        <v>25</v>
      </c>
      <c r="D19" s="96"/>
      <c r="E19" s="62">
        <v>0</v>
      </c>
      <c r="F19" s="63">
        <f t="shared" si="0"/>
        <v>0</v>
      </c>
      <c r="G19" s="86"/>
      <c r="H19" s="67" t="s">
        <v>26</v>
      </c>
    </row>
    <row r="20" spans="1:8" x14ac:dyDescent="0.25">
      <c r="A20" s="1"/>
      <c r="B20" s="13">
        <v>100</v>
      </c>
      <c r="C20" s="101" t="s">
        <v>27</v>
      </c>
      <c r="D20" s="102"/>
      <c r="E20" s="62">
        <v>0.39557608167233838</v>
      </c>
      <c r="F20" s="63">
        <f t="shared" si="0"/>
        <v>146.19700826446282</v>
      </c>
      <c r="G20" s="87"/>
      <c r="H20" s="66" t="s">
        <v>28</v>
      </c>
    </row>
    <row r="21" spans="1:8" x14ac:dyDescent="0.25">
      <c r="A21" s="1"/>
      <c r="B21" s="17"/>
      <c r="C21" s="18" t="s">
        <v>29</v>
      </c>
      <c r="D21" s="18"/>
      <c r="E21" s="55">
        <f>SUM(E13:E20)</f>
        <v>19.193076081672338</v>
      </c>
      <c r="F21" s="58">
        <f>SUM(F13:F20)</f>
        <v>7093.3770582644629</v>
      </c>
      <c r="G21" s="19"/>
      <c r="H21" s="20"/>
    </row>
    <row r="22" spans="1:8" x14ac:dyDescent="0.25">
      <c r="A22" s="1"/>
      <c r="B22" s="21"/>
      <c r="C22" s="22"/>
      <c r="D22" s="22"/>
      <c r="E22" s="23"/>
      <c r="F22" s="59"/>
      <c r="G22" s="24"/>
      <c r="H22" s="25"/>
    </row>
    <row r="23" spans="1:8" ht="17.25" x14ac:dyDescent="0.25">
      <c r="A23" s="1"/>
      <c r="B23" s="26" t="s">
        <v>30</v>
      </c>
      <c r="C23" s="18"/>
      <c r="D23" s="18"/>
      <c r="E23" s="27" t="s">
        <v>13</v>
      </c>
      <c r="F23" s="60" t="s">
        <v>14</v>
      </c>
      <c r="G23" s="28" t="s">
        <v>15</v>
      </c>
      <c r="H23" s="29" t="s">
        <v>16</v>
      </c>
    </row>
    <row r="24" spans="1:8" x14ac:dyDescent="0.25">
      <c r="A24" s="1"/>
      <c r="B24" s="13">
        <v>300</v>
      </c>
      <c r="C24" s="94" t="s">
        <v>31</v>
      </c>
      <c r="D24" s="97"/>
      <c r="E24" s="64">
        <v>2.0741370928536704</v>
      </c>
      <c r="F24" s="65">
        <f>E24*E9</f>
        <v>766.55958677685953</v>
      </c>
      <c r="G24" s="30" t="s">
        <v>32</v>
      </c>
      <c r="H24" s="90" t="s">
        <v>33</v>
      </c>
    </row>
    <row r="25" spans="1:8" x14ac:dyDescent="0.25">
      <c r="A25" s="1"/>
      <c r="B25" s="13">
        <v>600</v>
      </c>
      <c r="C25" s="16" t="s">
        <v>34</v>
      </c>
      <c r="D25" s="12"/>
      <c r="E25" s="99"/>
      <c r="F25" s="100"/>
      <c r="G25" s="31"/>
      <c r="H25" s="91"/>
    </row>
    <row r="26" spans="1:8" x14ac:dyDescent="0.25">
      <c r="A26" s="1"/>
      <c r="B26" s="13"/>
      <c r="C26" s="16">
        <v>610</v>
      </c>
      <c r="D26" s="12" t="s">
        <v>35</v>
      </c>
      <c r="E26" s="64">
        <v>0.75210529087668121</v>
      </c>
      <c r="F26" s="65">
        <f>E26*$E$9</f>
        <v>277.9630734022038</v>
      </c>
      <c r="G26" s="85" t="s">
        <v>36</v>
      </c>
      <c r="H26" s="91"/>
    </row>
    <row r="27" spans="1:8" x14ac:dyDescent="0.25">
      <c r="A27" s="1"/>
      <c r="B27" s="13"/>
      <c r="C27" s="16">
        <v>620</v>
      </c>
      <c r="D27" s="12" t="s">
        <v>37</v>
      </c>
      <c r="E27" s="64">
        <v>0.36515838194782058</v>
      </c>
      <c r="F27" s="65">
        <f>E27*$E$9</f>
        <v>134.95523480027552</v>
      </c>
      <c r="G27" s="86"/>
      <c r="H27" s="91"/>
    </row>
    <row r="28" spans="1:8" x14ac:dyDescent="0.25">
      <c r="A28" s="1"/>
      <c r="B28" s="13"/>
      <c r="C28" s="16">
        <v>620</v>
      </c>
      <c r="D28" s="12" t="s">
        <v>38</v>
      </c>
      <c r="E28" s="74">
        <v>0.48</v>
      </c>
      <c r="F28" s="75">
        <f>E28*$E$9</f>
        <v>177.39839999999998</v>
      </c>
      <c r="G28" s="86"/>
      <c r="H28" s="91"/>
    </row>
    <row r="29" spans="1:8" x14ac:dyDescent="0.25">
      <c r="A29" s="1"/>
      <c r="B29" s="13"/>
      <c r="C29" s="16">
        <v>630</v>
      </c>
      <c r="D29" s="12" t="s">
        <v>39</v>
      </c>
      <c r="E29" s="64">
        <v>0.06</v>
      </c>
      <c r="F29" s="65">
        <f t="shared" ref="F29:F31" si="1">E29*$E$9</f>
        <v>22.174799999999998</v>
      </c>
      <c r="G29" s="87"/>
      <c r="H29" s="92"/>
    </row>
    <row r="30" spans="1:8" ht="30" x14ac:dyDescent="0.25">
      <c r="A30" s="1"/>
      <c r="B30" s="13"/>
      <c r="C30" s="12">
        <v>640</v>
      </c>
      <c r="D30" s="72" t="s">
        <v>40</v>
      </c>
      <c r="E30" s="64">
        <v>4.1322314049586778E-2</v>
      </c>
      <c r="F30" s="65">
        <f t="shared" si="1"/>
        <v>15.271900826446281</v>
      </c>
      <c r="G30" s="85" t="s">
        <v>32</v>
      </c>
      <c r="H30" s="71" t="s">
        <v>41</v>
      </c>
    </row>
    <row r="31" spans="1:8" ht="30" x14ac:dyDescent="0.25">
      <c r="A31" s="1"/>
      <c r="B31" s="13">
        <v>700</v>
      </c>
      <c r="C31" s="96" t="s">
        <v>42</v>
      </c>
      <c r="D31" s="98"/>
      <c r="E31" s="64">
        <v>3.5999999999999997E-2</v>
      </c>
      <c r="F31" s="65">
        <f t="shared" si="1"/>
        <v>13.304879999999999</v>
      </c>
      <c r="G31" s="87"/>
      <c r="H31" s="70" t="s">
        <v>43</v>
      </c>
    </row>
    <row r="32" spans="1:8" ht="15.75" thickBot="1" x14ac:dyDescent="0.3">
      <c r="A32" s="1"/>
      <c r="B32" s="32"/>
      <c r="C32" s="33" t="s">
        <v>44</v>
      </c>
      <c r="D32" s="33"/>
      <c r="E32" s="34">
        <f>SUM(E24:E31)</f>
        <v>3.8087230797277591</v>
      </c>
      <c r="F32" s="35">
        <f>SUM(F24:F31)</f>
        <v>1407.6278758057849</v>
      </c>
      <c r="G32" s="36"/>
      <c r="H32" s="37"/>
    </row>
    <row r="33" spans="1:8" x14ac:dyDescent="0.25">
      <c r="A33" s="1"/>
      <c r="B33" s="38"/>
      <c r="C33" s="4"/>
      <c r="D33" s="4"/>
      <c r="E33" s="39"/>
      <c r="F33" s="40"/>
      <c r="G33" s="41"/>
      <c r="H33" s="1"/>
    </row>
    <row r="34" spans="1:8" x14ac:dyDescent="0.25">
      <c r="A34" s="1"/>
      <c r="B34" s="83" t="s">
        <v>45</v>
      </c>
      <c r="C34" s="83"/>
      <c r="D34" s="83"/>
      <c r="E34" s="39">
        <f>E32+E21</f>
        <v>23.001799161400097</v>
      </c>
      <c r="F34" s="40">
        <f>F32+F21</f>
        <v>8501.0049340702481</v>
      </c>
      <c r="G34" s="41"/>
      <c r="H34" s="1"/>
    </row>
    <row r="35" spans="1:8" x14ac:dyDescent="0.25">
      <c r="A35" s="1"/>
      <c r="B35" s="38" t="s">
        <v>46</v>
      </c>
      <c r="C35" s="42"/>
      <c r="D35" s="43">
        <v>0.22</v>
      </c>
      <c r="E35" s="44">
        <f>E34*D35</f>
        <v>5.0603958155080218</v>
      </c>
      <c r="F35" s="40">
        <f>F34*D35</f>
        <v>1870.2210854954546</v>
      </c>
      <c r="G35" s="1"/>
      <c r="H35" s="1"/>
    </row>
    <row r="36" spans="1:8" x14ac:dyDescent="0.25">
      <c r="A36" s="1"/>
      <c r="B36" s="4" t="s">
        <v>47</v>
      </c>
      <c r="C36" s="4"/>
      <c r="D36" s="4"/>
      <c r="E36" s="45">
        <f>E35+E34</f>
        <v>28.062194976908117</v>
      </c>
      <c r="F36" s="40">
        <f>F35+F34</f>
        <v>10371.226019565704</v>
      </c>
      <c r="G36" s="41"/>
      <c r="H36" s="1"/>
    </row>
    <row r="37" spans="1:8" x14ac:dyDescent="0.25">
      <c r="A37" s="1"/>
      <c r="B37" s="4" t="s">
        <v>48</v>
      </c>
      <c r="C37" s="4"/>
      <c r="D37" s="4"/>
      <c r="E37" s="45" t="s">
        <v>49</v>
      </c>
      <c r="F37" s="40">
        <f>F34*12</f>
        <v>102012.05920884298</v>
      </c>
      <c r="G37" s="46"/>
      <c r="H37" s="47"/>
    </row>
    <row r="38" spans="1:8" ht="15.75" thickBot="1" x14ac:dyDescent="0.3">
      <c r="A38" s="1"/>
      <c r="B38" s="4" t="s">
        <v>50</v>
      </c>
      <c r="C38" s="4"/>
      <c r="D38" s="4"/>
      <c r="E38" s="48" t="s">
        <v>49</v>
      </c>
      <c r="F38" s="49">
        <f>F36*12</f>
        <v>124454.71223478844</v>
      </c>
      <c r="G38" s="50"/>
      <c r="H38" s="51"/>
    </row>
    <row r="39" spans="1:8" ht="15.75" x14ac:dyDescent="0.25">
      <c r="A39" s="1"/>
      <c r="B39" s="84"/>
      <c r="C39" s="84"/>
      <c r="D39" s="84"/>
      <c r="E39" s="52"/>
      <c r="F39" s="53"/>
      <c r="G39" s="1"/>
      <c r="H39" s="1"/>
    </row>
    <row r="40" spans="1:8" ht="42" customHeight="1" x14ac:dyDescent="0.25">
      <c r="A40" s="1"/>
      <c r="B40" s="78" t="s">
        <v>51</v>
      </c>
      <c r="C40" s="78"/>
      <c r="D40" s="78"/>
      <c r="E40" s="78"/>
      <c r="F40" s="78"/>
      <c r="G40" s="78"/>
      <c r="H40" s="78"/>
    </row>
    <row r="41" spans="1:8" ht="15.75" x14ac:dyDescent="0.25">
      <c r="A41" s="1"/>
      <c r="B41" s="53"/>
      <c r="C41" s="53"/>
      <c r="D41" s="53"/>
      <c r="E41" s="53"/>
      <c r="F41" s="53"/>
      <c r="G41" s="1"/>
      <c r="H41" s="1"/>
    </row>
    <row r="42" spans="1:8" ht="15.75" x14ac:dyDescent="0.25">
      <c r="A42" s="1"/>
      <c r="B42" s="53"/>
      <c r="C42" s="53"/>
      <c r="D42" s="53"/>
      <c r="E42" s="53"/>
      <c r="F42" s="53"/>
      <c r="G42" s="1"/>
      <c r="H42" s="1"/>
    </row>
    <row r="43" spans="1:8" x14ac:dyDescent="0.25">
      <c r="A43" s="1"/>
      <c r="B43" s="4" t="s">
        <v>52</v>
      </c>
      <c r="C43" s="4"/>
      <c r="D43" s="4"/>
      <c r="E43" s="4" t="s">
        <v>53</v>
      </c>
      <c r="F43" s="1"/>
      <c r="G43" s="1"/>
      <c r="H43" s="1"/>
    </row>
    <row r="44" spans="1:8" x14ac:dyDescent="0.25">
      <c r="A44" s="1"/>
      <c r="B44" s="1"/>
      <c r="C44" s="1"/>
      <c r="D44" s="1"/>
      <c r="E44" s="1"/>
      <c r="F44" s="1"/>
      <c r="G44" s="1"/>
      <c r="H44" s="1"/>
    </row>
    <row r="45" spans="1:8" x14ac:dyDescent="0.25">
      <c r="A45" s="1"/>
      <c r="B45" s="54" t="s">
        <v>54</v>
      </c>
      <c r="C45" s="54"/>
      <c r="D45" s="54"/>
      <c r="E45" s="54" t="s">
        <v>54</v>
      </c>
      <c r="F45" s="1"/>
      <c r="G45" s="1"/>
      <c r="H45" s="1"/>
    </row>
  </sheetData>
  <mergeCells count="17">
    <mergeCell ref="G30:G31"/>
    <mergeCell ref="C31:D31"/>
    <mergeCell ref="B34:D34"/>
    <mergeCell ref="B39:D39"/>
    <mergeCell ref="B40:H40"/>
    <mergeCell ref="C19:D19"/>
    <mergeCell ref="C20:D20"/>
    <mergeCell ref="C24:D24"/>
    <mergeCell ref="H24:H29"/>
    <mergeCell ref="E25:F25"/>
    <mergeCell ref="G26:G29"/>
    <mergeCell ref="A4:H4"/>
    <mergeCell ref="C13:D13"/>
    <mergeCell ref="G13:G20"/>
    <mergeCell ref="H13:H17"/>
    <mergeCell ref="C16:D16"/>
    <mergeCell ref="C17:D1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D2ECFA-E8CE-4265-BA3F-EFD0A4AFF3AE}">
  <sheetPr>
    <outlinePr applyStyles="1" summaryRight="0"/>
  </sheetPr>
  <dimension ref="A1:L48"/>
  <sheetViews>
    <sheetView workbookViewId="0"/>
  </sheetViews>
  <sheetFormatPr defaultColWidth="9.140625" defaultRowHeight="15" x14ac:dyDescent="0.25"/>
  <cols>
    <col min="1" max="1" width="5.42578125" style="1" customWidth="1"/>
    <col min="2" max="2" width="7.7109375" style="1" customWidth="1"/>
    <col min="3" max="3" width="7.85546875" style="1" customWidth="1"/>
    <col min="4" max="4" width="59" style="1" customWidth="1"/>
    <col min="5" max="8" width="18" style="1" customWidth="1"/>
    <col min="9" max="9" width="28.5703125" style="1" customWidth="1"/>
    <col min="10" max="10" width="39.7109375" style="1" customWidth="1"/>
    <col min="11" max="16384" width="9.140625" style="1"/>
  </cols>
  <sheetData>
    <row r="1" spans="1:10" x14ac:dyDescent="0.25">
      <c r="J1" s="2" t="s">
        <v>0</v>
      </c>
    </row>
    <row r="2" spans="1:10" ht="15" customHeight="1" x14ac:dyDescent="0.25">
      <c r="J2" s="2" t="s">
        <v>1</v>
      </c>
    </row>
    <row r="3" spans="1:10" ht="15" customHeight="1" x14ac:dyDescent="0.25">
      <c r="H3" s="2"/>
    </row>
    <row r="4" spans="1:10" ht="18.75" customHeight="1" x14ac:dyDescent="0.3">
      <c r="A4" s="80" t="s">
        <v>2</v>
      </c>
      <c r="B4" s="80"/>
      <c r="C4" s="80"/>
      <c r="D4" s="80"/>
      <c r="E4" s="80"/>
      <c r="F4" s="80"/>
      <c r="G4" s="80"/>
      <c r="H4" s="80"/>
      <c r="I4" s="80"/>
      <c r="J4" s="80"/>
    </row>
    <row r="5" spans="1:10" ht="16.5" customHeight="1" x14ac:dyDescent="0.25"/>
    <row r="6" spans="1:10" x14ac:dyDescent="0.25">
      <c r="C6" s="3" t="s">
        <v>3</v>
      </c>
      <c r="D6" s="127" t="s">
        <v>4</v>
      </c>
    </row>
    <row r="7" spans="1:10" x14ac:dyDescent="0.25">
      <c r="C7" s="3" t="s">
        <v>5</v>
      </c>
      <c r="D7" s="61" t="s">
        <v>6</v>
      </c>
    </row>
    <row r="9" spans="1:10" ht="17.25" x14ac:dyDescent="0.25">
      <c r="D9" s="56" t="s">
        <v>7</v>
      </c>
      <c r="E9" s="61">
        <v>411.4</v>
      </c>
      <c r="F9" s="57" t="s">
        <v>8</v>
      </c>
      <c r="G9" s="73">
        <v>369.58</v>
      </c>
      <c r="H9" s="57" t="s">
        <v>8</v>
      </c>
    </row>
    <row r="10" spans="1:10" ht="17.25" x14ac:dyDescent="0.25">
      <c r="D10" s="56" t="s">
        <v>9</v>
      </c>
      <c r="E10" s="61">
        <v>3696</v>
      </c>
      <c r="F10" s="57" t="s">
        <v>8</v>
      </c>
      <c r="G10" s="61">
        <v>3696</v>
      </c>
      <c r="H10" s="57" t="s">
        <v>8</v>
      </c>
    </row>
    <row r="11" spans="1:10" x14ac:dyDescent="0.25">
      <c r="D11" s="68"/>
      <c r="E11" s="69"/>
      <c r="F11" s="4"/>
      <c r="G11" s="69"/>
      <c r="H11" s="4"/>
    </row>
    <row r="12" spans="1:10" ht="15.75" thickBot="1" x14ac:dyDescent="0.3">
      <c r="D12" s="68"/>
      <c r="E12" s="79" t="s">
        <v>55</v>
      </c>
      <c r="F12" s="79"/>
      <c r="G12" s="79" t="s">
        <v>10</v>
      </c>
      <c r="H12" s="79"/>
    </row>
    <row r="13" spans="1:10" ht="15.75" thickBot="1" x14ac:dyDescent="0.3">
      <c r="D13" s="4"/>
      <c r="E13" s="81" t="s">
        <v>11</v>
      </c>
      <c r="F13" s="82"/>
      <c r="G13" s="81" t="s">
        <v>11</v>
      </c>
      <c r="H13" s="82"/>
    </row>
    <row r="14" spans="1:10" ht="17.25" x14ac:dyDescent="0.25">
      <c r="B14" s="5" t="s">
        <v>12</v>
      </c>
      <c r="C14" s="6"/>
      <c r="D14" s="6"/>
      <c r="E14" s="106" t="s">
        <v>56</v>
      </c>
      <c r="F14" s="107" t="s">
        <v>14</v>
      </c>
      <c r="G14" s="7" t="s">
        <v>13</v>
      </c>
      <c r="H14" s="8" t="s">
        <v>14</v>
      </c>
      <c r="I14" s="9" t="s">
        <v>15</v>
      </c>
      <c r="J14" s="10" t="s">
        <v>16</v>
      </c>
    </row>
    <row r="15" spans="1:10" ht="15" customHeight="1" x14ac:dyDescent="0.25">
      <c r="B15" s="11"/>
      <c r="C15" s="88" t="s">
        <v>17</v>
      </c>
      <c r="D15" s="89"/>
      <c r="E15" s="108">
        <f>F15/$E$9</f>
        <v>16.995000000000001</v>
      </c>
      <c r="F15" s="109">
        <v>6991.7430000000004</v>
      </c>
      <c r="G15" s="62">
        <f>E15</f>
        <v>16.995000000000001</v>
      </c>
      <c r="H15" s="63">
        <f>G15*$G$9</f>
        <v>6281.0120999999999</v>
      </c>
      <c r="I15" s="85" t="s">
        <v>18</v>
      </c>
      <c r="J15" s="103"/>
    </row>
    <row r="16" spans="1:10" ht="15" customHeight="1" x14ac:dyDescent="0.25">
      <c r="B16" s="13">
        <v>100</v>
      </c>
      <c r="C16" s="14" t="s">
        <v>19</v>
      </c>
      <c r="D16" s="15"/>
      <c r="E16" s="74">
        <f t="shared" ref="E16:E22" si="0">F16/$E$9</f>
        <v>0.50471001458434617</v>
      </c>
      <c r="F16" s="110">
        <v>207.6377</v>
      </c>
      <c r="G16" s="62">
        <f t="shared" ref="G16:G22" si="1">E16</f>
        <v>0.50471001458434617</v>
      </c>
      <c r="H16" s="63">
        <f t="shared" ref="H16:H22" si="2">G16*$G$9</f>
        <v>186.53072719008264</v>
      </c>
      <c r="I16" s="86"/>
      <c r="J16" s="104"/>
    </row>
    <row r="17" spans="2:12" ht="15" customHeight="1" x14ac:dyDescent="0.25">
      <c r="B17" s="13">
        <v>200</v>
      </c>
      <c r="C17" s="16" t="s">
        <v>20</v>
      </c>
      <c r="D17" s="12"/>
      <c r="E17" s="74">
        <f t="shared" si="0"/>
        <v>0.67978998541565383</v>
      </c>
      <c r="F17" s="110">
        <v>279.66559999999998</v>
      </c>
      <c r="G17" s="62">
        <f t="shared" si="1"/>
        <v>0.67978998541565383</v>
      </c>
      <c r="H17" s="63">
        <f t="shared" si="2"/>
        <v>251.23678280991734</v>
      </c>
      <c r="I17" s="86"/>
      <c r="J17" s="104"/>
    </row>
    <row r="18" spans="2:12" ht="15" customHeight="1" x14ac:dyDescent="0.25">
      <c r="B18" s="13">
        <v>300</v>
      </c>
      <c r="C18" s="93" t="s">
        <v>21</v>
      </c>
      <c r="D18" s="94"/>
      <c r="E18" s="74">
        <f t="shared" si="0"/>
        <v>0.36049999999999999</v>
      </c>
      <c r="F18" s="110">
        <v>148.30969999999999</v>
      </c>
      <c r="G18" s="62">
        <f t="shared" si="1"/>
        <v>0.36049999999999999</v>
      </c>
      <c r="H18" s="63">
        <f t="shared" si="2"/>
        <v>133.23358999999999</v>
      </c>
      <c r="I18" s="86"/>
      <c r="J18" s="104"/>
    </row>
    <row r="19" spans="2:12" ht="15" customHeight="1" x14ac:dyDescent="0.25">
      <c r="B19" s="13">
        <v>400</v>
      </c>
      <c r="C19" s="95" t="s">
        <v>22</v>
      </c>
      <c r="D19" s="96"/>
      <c r="E19" s="74">
        <f t="shared" si="0"/>
        <v>0.25750000000000001</v>
      </c>
      <c r="F19" s="110">
        <v>105.9355</v>
      </c>
      <c r="G19" s="62">
        <f t="shared" si="1"/>
        <v>0.25750000000000001</v>
      </c>
      <c r="H19" s="63">
        <f t="shared" si="2"/>
        <v>95.166849999999997</v>
      </c>
      <c r="I19" s="86"/>
      <c r="J19" s="105"/>
    </row>
    <row r="20" spans="2:12" ht="15" customHeight="1" x14ac:dyDescent="0.25">
      <c r="B20" s="13">
        <v>500</v>
      </c>
      <c r="C20" s="16" t="s">
        <v>23</v>
      </c>
      <c r="D20" s="12"/>
      <c r="E20" s="74">
        <v>0</v>
      </c>
      <c r="F20" s="110">
        <f t="shared" ref="F20:F21" si="3">E20*$E$9</f>
        <v>0</v>
      </c>
      <c r="G20" s="62">
        <f t="shared" si="1"/>
        <v>0</v>
      </c>
      <c r="H20" s="63">
        <f t="shared" si="2"/>
        <v>0</v>
      </c>
      <c r="I20" s="86"/>
      <c r="J20" s="67" t="s">
        <v>24</v>
      </c>
    </row>
    <row r="21" spans="2:12" ht="15" customHeight="1" x14ac:dyDescent="0.25">
      <c r="B21" s="13">
        <v>700</v>
      </c>
      <c r="C21" s="95" t="s">
        <v>25</v>
      </c>
      <c r="D21" s="96"/>
      <c r="E21" s="74">
        <v>0</v>
      </c>
      <c r="F21" s="110">
        <f t="shared" si="3"/>
        <v>0</v>
      </c>
      <c r="G21" s="62">
        <f t="shared" si="1"/>
        <v>0</v>
      </c>
      <c r="H21" s="63">
        <f t="shared" si="2"/>
        <v>0</v>
      </c>
      <c r="I21" s="86"/>
      <c r="J21" s="67" t="s">
        <v>26</v>
      </c>
    </row>
    <row r="22" spans="2:12" ht="15" customHeight="1" x14ac:dyDescent="0.25">
      <c r="B22" s="13">
        <v>100</v>
      </c>
      <c r="C22" s="101" t="s">
        <v>27</v>
      </c>
      <c r="D22" s="102"/>
      <c r="E22" s="111">
        <f t="shared" si="0"/>
        <v>0.39557608167233838</v>
      </c>
      <c r="F22" s="110">
        <v>162.74</v>
      </c>
      <c r="G22" s="62">
        <f t="shared" si="1"/>
        <v>0.39557608167233838</v>
      </c>
      <c r="H22" s="63">
        <f t="shared" si="2"/>
        <v>146.19700826446282</v>
      </c>
      <c r="I22" s="87"/>
      <c r="J22" s="66" t="s">
        <v>28</v>
      </c>
    </row>
    <row r="23" spans="2:12" x14ac:dyDescent="0.25">
      <c r="B23" s="17"/>
      <c r="C23" s="18" t="s">
        <v>29</v>
      </c>
      <c r="D23" s="18"/>
      <c r="E23" s="112">
        <f>SUM(E15:E22)</f>
        <v>19.193076081672338</v>
      </c>
      <c r="F23" s="113">
        <f>SUM(F15:F22)</f>
        <v>7896.0315000000001</v>
      </c>
      <c r="G23" s="55">
        <f>SUM(G15:G22)</f>
        <v>19.193076081672338</v>
      </c>
      <c r="H23" s="58">
        <f>SUM(H15:H22)</f>
        <v>7093.3770582644629</v>
      </c>
      <c r="I23" s="19"/>
      <c r="J23" s="20"/>
      <c r="L23" s="76"/>
    </row>
    <row r="24" spans="2:12" x14ac:dyDescent="0.25">
      <c r="B24" s="21"/>
      <c r="C24" s="22"/>
      <c r="D24" s="22"/>
      <c r="E24" s="114"/>
      <c r="F24" s="115"/>
      <c r="G24" s="23"/>
      <c r="H24" s="59"/>
      <c r="I24" s="24"/>
      <c r="J24" s="25"/>
    </row>
    <row r="25" spans="2:12" ht="17.25" x14ac:dyDescent="0.25">
      <c r="B25" s="26" t="s">
        <v>30</v>
      </c>
      <c r="C25" s="18"/>
      <c r="D25" s="18"/>
      <c r="E25" s="116" t="s">
        <v>56</v>
      </c>
      <c r="F25" s="117" t="s">
        <v>14</v>
      </c>
      <c r="G25" s="27" t="s">
        <v>13</v>
      </c>
      <c r="H25" s="60" t="s">
        <v>14</v>
      </c>
      <c r="I25" s="28" t="s">
        <v>15</v>
      </c>
      <c r="J25" s="29" t="s">
        <v>16</v>
      </c>
    </row>
    <row r="26" spans="2:12" ht="15" customHeight="1" x14ac:dyDescent="0.25">
      <c r="B26" s="13">
        <v>300</v>
      </c>
      <c r="C26" s="94" t="s">
        <v>31</v>
      </c>
      <c r="D26" s="97"/>
      <c r="E26" s="74">
        <f>F26/E9</f>
        <v>2.0741370928536704</v>
      </c>
      <c r="F26" s="75">
        <v>853.3</v>
      </c>
      <c r="G26" s="64">
        <f>E26</f>
        <v>2.0741370928536704</v>
      </c>
      <c r="H26" s="65">
        <f>G26*G9</f>
        <v>766.55958677685953</v>
      </c>
      <c r="I26" s="30" t="s">
        <v>32</v>
      </c>
      <c r="J26" s="90" t="s">
        <v>33</v>
      </c>
    </row>
    <row r="27" spans="2:12" ht="15" customHeight="1" x14ac:dyDescent="0.25">
      <c r="B27" s="13">
        <v>600</v>
      </c>
      <c r="C27" s="16" t="s">
        <v>34</v>
      </c>
      <c r="D27" s="12"/>
      <c r="E27" s="118"/>
      <c r="F27" s="119"/>
      <c r="G27" s="99"/>
      <c r="H27" s="100"/>
      <c r="I27" s="31"/>
      <c r="J27" s="91"/>
    </row>
    <row r="28" spans="2:12" ht="15" customHeight="1" x14ac:dyDescent="0.25">
      <c r="B28" s="13"/>
      <c r="C28" s="16">
        <v>610</v>
      </c>
      <c r="D28" s="12" t="s">
        <v>35</v>
      </c>
      <c r="E28" s="74">
        <f>F28/$E$9</f>
        <v>0.75210529087668121</v>
      </c>
      <c r="F28" s="75">
        <v>309.41611666666665</v>
      </c>
      <c r="G28" s="64">
        <f>E28</f>
        <v>0.75210529087668121</v>
      </c>
      <c r="H28" s="65">
        <f>G28*$G$9</f>
        <v>277.9630734022038</v>
      </c>
      <c r="I28" s="85" t="s">
        <v>36</v>
      </c>
      <c r="J28" s="91"/>
    </row>
    <row r="29" spans="2:12" x14ac:dyDescent="0.25">
      <c r="B29" s="13"/>
      <c r="C29" s="16">
        <v>620</v>
      </c>
      <c r="D29" s="12" t="s">
        <v>37</v>
      </c>
      <c r="E29" s="74">
        <v>0.36515838194782058</v>
      </c>
      <c r="F29" s="75">
        <f>E29*E9</f>
        <v>150.22615833333339</v>
      </c>
      <c r="G29" s="64">
        <f t="shared" ref="G29:G33" si="4">E29</f>
        <v>0.36515838194782058</v>
      </c>
      <c r="H29" s="65">
        <f>G29*$G$9</f>
        <v>134.95523480027552</v>
      </c>
      <c r="I29" s="86"/>
      <c r="J29" s="91"/>
    </row>
    <row r="30" spans="2:12" x14ac:dyDescent="0.25">
      <c r="B30" s="13"/>
      <c r="C30" s="16">
        <v>620</v>
      </c>
      <c r="D30" s="12" t="s">
        <v>38</v>
      </c>
      <c r="E30" s="74">
        <v>0.48</v>
      </c>
      <c r="F30" s="75">
        <f>E30*E9</f>
        <v>197.47199999999998</v>
      </c>
      <c r="G30" s="74">
        <f t="shared" si="4"/>
        <v>0.48</v>
      </c>
      <c r="H30" s="75">
        <f>G30*$G$9</f>
        <v>177.39839999999998</v>
      </c>
      <c r="I30" s="86"/>
      <c r="J30" s="91"/>
    </row>
    <row r="31" spans="2:12" x14ac:dyDescent="0.25">
      <c r="B31" s="13"/>
      <c r="C31" s="16">
        <v>630</v>
      </c>
      <c r="D31" s="12" t="s">
        <v>39</v>
      </c>
      <c r="E31" s="120">
        <v>0.06</v>
      </c>
      <c r="F31" s="75">
        <v>43.59784166666666</v>
      </c>
      <c r="G31" s="64">
        <f t="shared" si="4"/>
        <v>0.06</v>
      </c>
      <c r="H31" s="65">
        <f t="shared" ref="H31:H33" si="5">G31*$G$9</f>
        <v>22.174799999999998</v>
      </c>
      <c r="I31" s="87"/>
      <c r="J31" s="92"/>
    </row>
    <row r="32" spans="2:12" ht="30" x14ac:dyDescent="0.25">
      <c r="B32" s="13"/>
      <c r="C32" s="12">
        <v>640</v>
      </c>
      <c r="D32" s="72" t="s">
        <v>40</v>
      </c>
      <c r="E32" s="74">
        <f>F32/E9</f>
        <v>4.1322314049586778E-2</v>
      </c>
      <c r="F32" s="75">
        <v>17</v>
      </c>
      <c r="G32" s="64">
        <f t="shared" si="4"/>
        <v>4.1322314049586778E-2</v>
      </c>
      <c r="H32" s="65">
        <f t="shared" si="5"/>
        <v>15.271900826446281</v>
      </c>
      <c r="I32" s="85" t="s">
        <v>32</v>
      </c>
      <c r="J32" s="71" t="s">
        <v>41</v>
      </c>
    </row>
    <row r="33" spans="2:12" ht="30" customHeight="1" x14ac:dyDescent="0.25">
      <c r="B33" s="13">
        <v>700</v>
      </c>
      <c r="C33" s="96" t="s">
        <v>42</v>
      </c>
      <c r="D33" s="98"/>
      <c r="E33" s="74">
        <v>3.5999999999999997E-2</v>
      </c>
      <c r="F33" s="75">
        <v>15.68</v>
      </c>
      <c r="G33" s="64">
        <f t="shared" si="4"/>
        <v>3.5999999999999997E-2</v>
      </c>
      <c r="H33" s="65">
        <f t="shared" si="5"/>
        <v>13.304879999999999</v>
      </c>
      <c r="I33" s="87"/>
      <c r="J33" s="70" t="s">
        <v>43</v>
      </c>
    </row>
    <row r="34" spans="2:12" ht="15.75" thickBot="1" x14ac:dyDescent="0.3">
      <c r="B34" s="32"/>
      <c r="C34" s="33" t="s">
        <v>44</v>
      </c>
      <c r="D34" s="33"/>
      <c r="E34" s="34">
        <f>SUM(E26:E33)</f>
        <v>3.8087230797277591</v>
      </c>
      <c r="F34" s="35">
        <f>SUM(F26:F33)</f>
        <v>1586.6921166666666</v>
      </c>
      <c r="G34" s="34">
        <f>SUM(G26:G33)</f>
        <v>3.8087230797277591</v>
      </c>
      <c r="H34" s="35">
        <f>SUM(H26:H33)</f>
        <v>1407.6278758057849</v>
      </c>
      <c r="I34" s="36"/>
      <c r="J34" s="37"/>
      <c r="L34" s="77"/>
    </row>
    <row r="35" spans="2:12" ht="17.25" customHeight="1" x14ac:dyDescent="0.25">
      <c r="B35" s="38"/>
      <c r="C35" s="4"/>
      <c r="D35" s="4"/>
      <c r="E35" s="121"/>
      <c r="F35" s="122"/>
      <c r="G35" s="39"/>
      <c r="H35" s="40"/>
      <c r="I35" s="41"/>
    </row>
    <row r="36" spans="2:12" x14ac:dyDescent="0.25">
      <c r="B36" s="83" t="s">
        <v>45</v>
      </c>
      <c r="C36" s="83"/>
      <c r="D36" s="83"/>
      <c r="E36" s="121">
        <f>E34+E23</f>
        <v>23.001799161400097</v>
      </c>
      <c r="F36" s="122">
        <f>F34+F23</f>
        <v>9482.7236166666662</v>
      </c>
      <c r="G36" s="39">
        <f>G34+G23</f>
        <v>23.001799161400097</v>
      </c>
      <c r="H36" s="40">
        <f>H34+H23</f>
        <v>8501.0049340702481</v>
      </c>
      <c r="I36" s="41"/>
    </row>
    <row r="37" spans="2:12" x14ac:dyDescent="0.25">
      <c r="B37" s="38" t="s">
        <v>46</v>
      </c>
      <c r="C37" s="42"/>
      <c r="D37" s="43">
        <v>0.22</v>
      </c>
      <c r="E37" s="123">
        <f>E36*D37</f>
        <v>5.0603958155080218</v>
      </c>
      <c r="F37" s="122">
        <f>F36*D37</f>
        <v>2086.1991956666666</v>
      </c>
      <c r="G37" s="44">
        <f>G36*D37</f>
        <v>5.0603958155080218</v>
      </c>
      <c r="H37" s="40">
        <f>H36*D37</f>
        <v>1870.2210854954546</v>
      </c>
    </row>
    <row r="38" spans="2:12" x14ac:dyDescent="0.25">
      <c r="B38" s="4" t="s">
        <v>47</v>
      </c>
      <c r="C38" s="4"/>
      <c r="D38" s="4"/>
      <c r="E38" s="124">
        <f>E37+E36</f>
        <v>28.062194976908117</v>
      </c>
      <c r="F38" s="122">
        <f>F37+F36</f>
        <v>11568.922812333332</v>
      </c>
      <c r="G38" s="45">
        <f>G37+G36</f>
        <v>28.062194976908117</v>
      </c>
      <c r="H38" s="40">
        <f>H37+H36</f>
        <v>10371.226019565704</v>
      </c>
      <c r="I38" s="41"/>
    </row>
    <row r="39" spans="2:12" x14ac:dyDescent="0.25">
      <c r="B39" s="4" t="s">
        <v>48</v>
      </c>
      <c r="C39" s="4"/>
      <c r="D39" s="4"/>
      <c r="E39" s="124" t="s">
        <v>49</v>
      </c>
      <c r="F39" s="122">
        <f>F36*12</f>
        <v>113792.68339999999</v>
      </c>
      <c r="G39" s="45" t="s">
        <v>49</v>
      </c>
      <c r="H39" s="40">
        <f>H36*12</f>
        <v>102012.05920884298</v>
      </c>
      <c r="I39" s="46"/>
      <c r="J39" s="47"/>
    </row>
    <row r="40" spans="2:12" ht="15.75" thickBot="1" x14ac:dyDescent="0.3">
      <c r="B40" s="4" t="s">
        <v>50</v>
      </c>
      <c r="C40" s="4"/>
      <c r="D40" s="4"/>
      <c r="E40" s="125" t="s">
        <v>49</v>
      </c>
      <c r="F40" s="126">
        <f>F38*12</f>
        <v>138827.073748</v>
      </c>
      <c r="G40" s="48" t="s">
        <v>49</v>
      </c>
      <c r="H40" s="49">
        <f>H38*12</f>
        <v>124454.71223478844</v>
      </c>
      <c r="I40" s="50"/>
      <c r="J40" s="51"/>
    </row>
    <row r="41" spans="2:12" ht="15.75" x14ac:dyDescent="0.25">
      <c r="B41" s="84"/>
      <c r="C41" s="84"/>
      <c r="D41" s="84"/>
      <c r="E41" s="84"/>
      <c r="F41" s="84"/>
      <c r="G41" s="52"/>
      <c r="H41" s="53"/>
    </row>
    <row r="42" spans="2:12" ht="51" customHeight="1" x14ac:dyDescent="0.25">
      <c r="B42" s="78" t="s">
        <v>51</v>
      </c>
      <c r="C42" s="78"/>
      <c r="D42" s="78"/>
      <c r="E42" s="78"/>
      <c r="F42" s="78"/>
      <c r="G42" s="78"/>
      <c r="H42" s="78"/>
      <c r="I42" s="78"/>
      <c r="J42" s="78"/>
    </row>
    <row r="43" spans="2:12" ht="15.75" x14ac:dyDescent="0.25">
      <c r="B43" s="53"/>
      <c r="C43" s="53"/>
      <c r="D43" s="53"/>
      <c r="E43" s="53"/>
      <c r="F43" s="53"/>
      <c r="G43" s="53"/>
      <c r="H43" s="53"/>
    </row>
    <row r="44" spans="2:12" ht="15.75" x14ac:dyDescent="0.25">
      <c r="B44" s="53"/>
      <c r="C44" s="53"/>
      <c r="D44" s="53"/>
      <c r="E44" s="53"/>
      <c r="F44" s="53"/>
      <c r="G44" s="53"/>
      <c r="H44" s="53"/>
    </row>
    <row r="45" spans="2:12" x14ac:dyDescent="0.25">
      <c r="B45" s="4" t="s">
        <v>52</v>
      </c>
      <c r="C45" s="4"/>
      <c r="D45" s="4"/>
      <c r="E45" s="4" t="s">
        <v>53</v>
      </c>
    </row>
    <row r="47" spans="2:12" x14ac:dyDescent="0.25">
      <c r="B47" s="54" t="s">
        <v>54</v>
      </c>
      <c r="C47" s="54"/>
      <c r="D47" s="54"/>
      <c r="E47" s="54" t="s">
        <v>54</v>
      </c>
      <c r="F47" s="54"/>
      <c r="G47" s="54"/>
    </row>
    <row r="48" spans="2:12" ht="15.75" x14ac:dyDescent="0.25">
      <c r="B48" s="53"/>
      <c r="C48" s="53"/>
      <c r="D48" s="53"/>
      <c r="E48" s="53"/>
      <c r="F48" s="53"/>
      <c r="G48" s="53"/>
      <c r="H48" s="53"/>
    </row>
  </sheetData>
  <mergeCells count="22">
    <mergeCell ref="E12:F12"/>
    <mergeCell ref="C33:D33"/>
    <mergeCell ref="E27:F27"/>
    <mergeCell ref="C22:D22"/>
    <mergeCell ref="J15:J19"/>
    <mergeCell ref="G27:H27"/>
    <mergeCell ref="B42:J42"/>
    <mergeCell ref="G12:H12"/>
    <mergeCell ref="A4:J4"/>
    <mergeCell ref="E13:F13"/>
    <mergeCell ref="G13:H13"/>
    <mergeCell ref="B36:D36"/>
    <mergeCell ref="B41:F41"/>
    <mergeCell ref="I28:I31"/>
    <mergeCell ref="C15:D15"/>
    <mergeCell ref="I15:I22"/>
    <mergeCell ref="J26:J31"/>
    <mergeCell ref="I32:I33"/>
    <mergeCell ref="C18:D18"/>
    <mergeCell ref="C19:D19"/>
    <mergeCell ref="C21:D21"/>
    <mergeCell ref="C26:D26"/>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40C1E66C1C12A5448E2DE15E59C4812C" ma:contentTypeVersion="17" ma:contentTypeDescription="Create a new document." ma:contentTypeScope="" ma:versionID="35d2e7d39c6b090f24196a98f6bc45b0">
  <xsd:schema xmlns:xsd="http://www.w3.org/2001/XMLSchema" xmlns:xs="http://www.w3.org/2001/XMLSchema" xmlns:p="http://schemas.microsoft.com/office/2006/metadata/properties" xmlns:ns2="a4634551-c501-4e5e-ac96-dde1e0c9b252" xmlns:ns3="4295b89e-2911-42f0-a767-8ca596d6842f" xmlns:ns4="d65e48b5-f38d-431e-9b4f-47403bf4583f" targetNamespace="http://schemas.microsoft.com/office/2006/metadata/properties" ma:root="true" ma:fieldsID="6d936b6efeb1809389162ea87e256d04" ns2:_="" ns3:_="" ns4:_="">
    <xsd:import namespace="a4634551-c501-4e5e-ac96-dde1e0c9b252"/>
    <xsd:import namespace="4295b89e-2911-42f0-a767-8ca596d6842f"/>
    <xsd:import namespace="d65e48b5-f38d-431e-9b4f-47403bf4583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2:MediaServiceAutoKeyPoints" minOccurs="0"/>
                <xsd:element ref="ns2:MediaServiceKeyPoints" minOccurs="0"/>
                <xsd:element ref="ns2:lcf76f155ced4ddcb4097134ff3c332f" minOccurs="0"/>
                <xsd:element ref="ns4:TaxCatchAll" minOccurs="0"/>
                <xsd:element ref="ns2:MediaServiceObjectDetectorVersions" minOccurs="0"/>
                <xsd:element ref="ns2:MediaServiceSearchProperties" minOccurs="0"/>
                <xsd:element ref="ns4:_dlc_DocId" minOccurs="0"/>
                <xsd:element ref="ns4:_dlc_DocIdUrl" minOccurs="0"/>
                <xsd:element ref="ns4: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634551-c501-4e5e-ac96-dde1e0c9b2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9152c253-cc97-469a-b060-6a654a5fa36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295b89e-2911-42f0-a767-8ca596d6842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65e48b5-f38d-431e-9b4f-47403bf4583f"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39f0a335-b720-4e26-a4a7-a217cccbf65c}" ma:internalName="TaxCatchAll" ma:showField="CatchAllData" ma:web="d65e48b5-f38d-431e-9b4f-47403bf4583f">
      <xsd:complexType>
        <xsd:complexContent>
          <xsd:extension base="dms:MultiChoiceLookup">
            <xsd:sequence>
              <xsd:element name="Value" type="dms:Lookup" maxOccurs="unbounded" minOccurs="0" nillable="true"/>
            </xsd:sequence>
          </xsd:extension>
        </xsd:complexContent>
      </xsd:complexType>
    </xsd:element>
    <xsd:element name="_dlc_DocId" ma:index="25" nillable="true" ma:displayName="Document ID Value" ma:description="The value of the document ID assigned to this item." ma:indexed="true" ma:internalName="_dlc_DocId" ma:readOnly="true">
      <xsd:simpleType>
        <xsd:restriction base="dms:Text"/>
      </xsd:simpleType>
    </xsd:element>
    <xsd:element name="_dlc_DocIdUrl" ma:index="2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7"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TaxCatchAll xmlns="d65e48b5-f38d-431e-9b4f-47403bf4583f" xsi:nil="true"/>
    <lcf76f155ced4ddcb4097134ff3c332f xmlns="a4634551-c501-4e5e-ac96-dde1e0c9b252">
      <Terms xmlns="http://schemas.microsoft.com/office/infopath/2007/PartnerControls"/>
    </lcf76f155ced4ddcb4097134ff3c332f>
    <_dlc_DocId xmlns="d65e48b5-f38d-431e-9b4f-47403bf4583f">5F25KTUSNP4X-205032580-160866</_dlc_DocId>
    <_dlc_DocIdUrl xmlns="d65e48b5-f38d-431e-9b4f-47403bf4583f">
      <Url>https://rkas.sharepoint.com/Kliendisuhted/_layouts/15/DocIdRedir.aspx?ID=5F25KTUSNP4X-205032580-160866</Url>
      <Description>5F25KTUSNP4X-205032580-160866</Description>
    </_dlc_DocIdUrl>
  </documentManagement>
</p:properties>
</file>

<file path=customXml/itemProps1.xml><?xml version="1.0" encoding="utf-8"?>
<ds:datastoreItem xmlns:ds="http://schemas.openxmlformats.org/officeDocument/2006/customXml" ds:itemID="{3B26DDE6-C489-420A-A8E7-52C3948CC33C}">
  <ds:schemaRefs>
    <ds:schemaRef ds:uri="http://schemas.microsoft.com/sharepoint/v3/contenttype/forms"/>
  </ds:schemaRefs>
</ds:datastoreItem>
</file>

<file path=customXml/itemProps2.xml><?xml version="1.0" encoding="utf-8"?>
<ds:datastoreItem xmlns:ds="http://schemas.openxmlformats.org/officeDocument/2006/customXml" ds:itemID="{0B517126-09C1-4BA6-8A2B-C54224252339}">
  <ds:schemaRefs>
    <ds:schemaRef ds:uri="http://schemas.microsoft.com/sharepoint/events"/>
  </ds:schemaRefs>
</ds:datastoreItem>
</file>

<file path=customXml/itemProps3.xml><?xml version="1.0" encoding="utf-8"?>
<ds:datastoreItem xmlns:ds="http://schemas.openxmlformats.org/officeDocument/2006/customXml" ds:itemID="{862DEB67-0BB3-41B0-BE16-7CCE2885BC9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4634551-c501-4e5e-ac96-dde1e0c9b252"/>
    <ds:schemaRef ds:uri="4295b89e-2911-42f0-a767-8ca596d6842f"/>
    <ds:schemaRef ds:uri="d65e48b5-f38d-431e-9b4f-47403bf4583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AFC39133-A6D8-4514-B838-AEBC511D3392}">
  <ds:schemaRefs>
    <ds:schemaRef ds:uri="http://schemas.microsoft.com/office/2006/metadata/properties"/>
    <ds:schemaRef ds:uri="http://schemas.microsoft.com/office/infopath/2007/PartnerControls"/>
    <ds:schemaRef ds:uri="d65e48b5-f38d-431e-9b4f-47403bf4583f"/>
    <ds:schemaRef ds:uri="a4634551-c501-4e5e-ac96-dde1e0c9b25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Lisa 3</vt:lpstr>
      <vt:lpstr>Abitabel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Karin Vahar</dc:creator>
  <cp:keywords/>
  <dc:description/>
  <cp:lastModifiedBy>Liis Rouhijainen</cp:lastModifiedBy>
  <cp:revision/>
  <dcterms:created xsi:type="dcterms:W3CDTF">2021-04-30T06:58:07Z</dcterms:created>
  <dcterms:modified xsi:type="dcterms:W3CDTF">2024-12-04T14:44:48Z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0x01010040C1E66C1C12A5448E2DE15E59C4812C</vt:lpwstr>
  </property>
  <property fmtid="{D5CDD505-2E9C-101B-9397-08002B2CF9AE}" pid="3" name="MediaServiceImageTags">
    <vt:lpwstr/>
  </property>
  <property fmtid="{D5CDD505-2E9C-101B-9397-08002B2CF9AE}" pid="4" name="_dlc_DocIdItemGuid">
    <vt:lpwstr>696855d2-cbd9-46fb-9a26-9da6a1913f33</vt:lpwstr>
  </property>
</Properties>
</file>